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I131" i="1"/>
  <c r="Q130" i="1"/>
  <c r="P130" i="1"/>
  <c r="Q129" i="1"/>
  <c r="P129" i="1"/>
  <c r="P127" i="1"/>
  <c r="N126" i="1"/>
  <c r="Q125" i="1"/>
  <c r="P125" i="1"/>
  <c r="F125" i="1"/>
  <c r="Q124" i="1"/>
  <c r="P124" i="1"/>
  <c r="F124" i="1"/>
  <c r="Q123" i="1"/>
  <c r="P123" i="1"/>
  <c r="F123" i="1"/>
  <c r="Q122" i="1"/>
  <c r="Q127" i="1" s="1"/>
  <c r="P122" i="1"/>
  <c r="F122" i="1"/>
  <c r="Q117" i="1"/>
  <c r="P117" i="1"/>
  <c r="F117" i="1"/>
  <c r="Q116" i="1"/>
  <c r="Q118" i="1" s="1"/>
  <c r="P116" i="1"/>
  <c r="P118" i="1" s="1"/>
  <c r="F116" i="1"/>
  <c r="F118" i="1" s="1"/>
  <c r="Q113" i="1"/>
  <c r="P113" i="1"/>
  <c r="F113" i="1"/>
  <c r="Q112" i="1"/>
  <c r="Q114" i="1" s="1"/>
  <c r="P112" i="1"/>
  <c r="P114" i="1" s="1"/>
  <c r="F112" i="1"/>
  <c r="F114" i="1" s="1"/>
  <c r="F110" i="1"/>
  <c r="Q109" i="1"/>
  <c r="P109" i="1"/>
  <c r="F109" i="1"/>
  <c r="Q108" i="1"/>
  <c r="Q110" i="1" s="1"/>
  <c r="P108" i="1"/>
  <c r="P110" i="1" s="1"/>
  <c r="F108" i="1"/>
  <c r="Q105" i="1"/>
  <c r="P105" i="1"/>
  <c r="F105" i="1"/>
  <c r="Q104" i="1"/>
  <c r="Q106" i="1" s="1"/>
  <c r="P104" i="1"/>
  <c r="P106" i="1" s="1"/>
  <c r="F104" i="1"/>
  <c r="F106" i="1" s="1"/>
  <c r="Q98" i="1"/>
  <c r="P98" i="1"/>
  <c r="F98" i="1"/>
  <c r="Q97" i="1"/>
  <c r="Q99" i="1" s="1"/>
  <c r="P97" i="1"/>
  <c r="P99" i="1" s="1"/>
  <c r="F97" i="1"/>
  <c r="F99" i="1" s="1"/>
  <c r="Q94" i="1"/>
  <c r="P94" i="1"/>
  <c r="F94" i="1"/>
  <c r="Q93" i="1"/>
  <c r="P93" i="1"/>
  <c r="F93" i="1"/>
  <c r="Q92" i="1"/>
  <c r="P92" i="1"/>
  <c r="I92" i="1"/>
  <c r="Q91" i="1"/>
  <c r="Q95" i="1" s="1"/>
  <c r="P91" i="1"/>
  <c r="P95" i="1" s="1"/>
  <c r="L91" i="1"/>
  <c r="I91" i="1"/>
  <c r="Q88" i="1"/>
  <c r="P88" i="1"/>
  <c r="L88" i="1"/>
  <c r="I88" i="1"/>
  <c r="Q87" i="1"/>
  <c r="Q89" i="1" s="1"/>
  <c r="Q101" i="1" s="1"/>
  <c r="P87" i="1"/>
  <c r="P89" i="1" s="1"/>
  <c r="P101" i="1" s="1"/>
  <c r="L87" i="1"/>
  <c r="L89" i="1" s="1"/>
  <c r="I87" i="1"/>
  <c r="I89" i="1" s="1"/>
  <c r="Q80" i="1"/>
  <c r="P80" i="1"/>
  <c r="L80" i="1"/>
  <c r="G80" i="1"/>
  <c r="Q79" i="1"/>
  <c r="Q81" i="1" s="1"/>
  <c r="P79" i="1"/>
  <c r="P81" i="1" s="1"/>
  <c r="J79" i="1"/>
  <c r="F79" i="1"/>
  <c r="Q75" i="1"/>
  <c r="Q74" i="1"/>
  <c r="G74" i="1" s="1"/>
  <c r="P74" i="1"/>
  <c r="J74" i="1"/>
  <c r="I74" i="1"/>
  <c r="Q73" i="1"/>
  <c r="G73" i="1" s="1"/>
  <c r="P73" i="1"/>
  <c r="P75" i="1" s="1"/>
  <c r="J73" i="1"/>
  <c r="J75" i="1" s="1"/>
  <c r="I73" i="1"/>
  <c r="I75" i="1" s="1"/>
  <c r="Q70" i="1"/>
  <c r="G70" i="1" s="1"/>
  <c r="P70" i="1"/>
  <c r="J70" i="1"/>
  <c r="I70" i="1"/>
  <c r="Q69" i="1"/>
  <c r="G69" i="1" s="1"/>
  <c r="P69" i="1"/>
  <c r="P71" i="1" s="1"/>
  <c r="J69" i="1"/>
  <c r="J71" i="1" s="1"/>
  <c r="I69" i="1"/>
  <c r="I71" i="1" s="1"/>
  <c r="Q67" i="1"/>
  <c r="Q66" i="1"/>
  <c r="G66" i="1" s="1"/>
  <c r="P66" i="1"/>
  <c r="J66" i="1"/>
  <c r="I66" i="1"/>
  <c r="Q65" i="1"/>
  <c r="G65" i="1" s="1"/>
  <c r="P65" i="1"/>
  <c r="P67" i="1" s="1"/>
  <c r="J65" i="1"/>
  <c r="J67" i="1" s="1"/>
  <c r="I65" i="1"/>
  <c r="I67" i="1" s="1"/>
  <c r="Q62" i="1"/>
  <c r="G62" i="1" s="1"/>
  <c r="P62" i="1"/>
  <c r="J62" i="1"/>
  <c r="I62" i="1"/>
  <c r="Q61" i="1"/>
  <c r="G61" i="1" s="1"/>
  <c r="P61" i="1"/>
  <c r="J61" i="1"/>
  <c r="I61" i="1"/>
  <c r="Q60" i="1"/>
  <c r="G60" i="1" s="1"/>
  <c r="P60" i="1"/>
  <c r="J60" i="1"/>
  <c r="I60" i="1"/>
  <c r="Q59" i="1"/>
  <c r="G59" i="1" s="1"/>
  <c r="P59" i="1"/>
  <c r="J59" i="1"/>
  <c r="I59" i="1"/>
  <c r="Q58" i="1"/>
  <c r="G58" i="1" s="1"/>
  <c r="P58" i="1"/>
  <c r="P63" i="1" s="1"/>
  <c r="J58" i="1"/>
  <c r="J63" i="1" s="1"/>
  <c r="I58" i="1"/>
  <c r="I63" i="1" s="1"/>
  <c r="Q56" i="1"/>
  <c r="Q55" i="1"/>
  <c r="G55" i="1" s="1"/>
  <c r="P55" i="1"/>
  <c r="J55" i="1"/>
  <c r="I55" i="1"/>
  <c r="Q54" i="1"/>
  <c r="G54" i="1" s="1"/>
  <c r="P54" i="1"/>
  <c r="J54" i="1"/>
  <c r="I54" i="1"/>
  <c r="Q53" i="1"/>
  <c r="G53" i="1" s="1"/>
  <c r="P53" i="1"/>
  <c r="J53" i="1"/>
  <c r="I53" i="1"/>
  <c r="Q52" i="1"/>
  <c r="G52" i="1" s="1"/>
  <c r="P52" i="1"/>
  <c r="J52" i="1"/>
  <c r="I52" i="1"/>
  <c r="Q51" i="1"/>
  <c r="G51" i="1" s="1"/>
  <c r="P51" i="1"/>
  <c r="P56" i="1" s="1"/>
  <c r="J51" i="1"/>
  <c r="J56" i="1" s="1"/>
  <c r="I51" i="1"/>
  <c r="I56" i="1" s="1"/>
  <c r="I77" i="1" s="1"/>
  <c r="Q46" i="1"/>
  <c r="Q45" i="1"/>
  <c r="G45" i="1" s="1"/>
  <c r="P45" i="1"/>
  <c r="J45" i="1"/>
  <c r="I45" i="1"/>
  <c r="Q44" i="1"/>
  <c r="G44" i="1" s="1"/>
  <c r="P44" i="1"/>
  <c r="J44" i="1"/>
  <c r="I44" i="1"/>
  <c r="Q43" i="1"/>
  <c r="G43" i="1" s="1"/>
  <c r="P43" i="1"/>
  <c r="J43" i="1"/>
  <c r="I43" i="1"/>
  <c r="Q42" i="1"/>
  <c r="G42" i="1" s="1"/>
  <c r="P42" i="1"/>
  <c r="P46" i="1" s="1"/>
  <c r="J42" i="1"/>
  <c r="J46" i="1" s="1"/>
  <c r="I42" i="1"/>
  <c r="I46" i="1" s="1"/>
  <c r="Q40" i="1"/>
  <c r="G40" i="1" s="1"/>
  <c r="P40" i="1"/>
  <c r="J40" i="1"/>
  <c r="I40" i="1"/>
  <c r="Q38" i="1"/>
  <c r="G38" i="1" s="1"/>
  <c r="P38" i="1"/>
  <c r="J38" i="1"/>
  <c r="I38" i="1"/>
  <c r="Q37" i="1"/>
  <c r="G37" i="1" s="1"/>
  <c r="P37" i="1"/>
  <c r="J37" i="1"/>
  <c r="I37" i="1"/>
  <c r="Q36" i="1"/>
  <c r="G36" i="1" s="1"/>
  <c r="P36" i="1"/>
  <c r="J36" i="1"/>
  <c r="I36" i="1"/>
  <c r="Q35" i="1"/>
  <c r="G35" i="1" s="1"/>
  <c r="P35" i="1"/>
  <c r="J35" i="1"/>
  <c r="I35" i="1"/>
  <c r="J28" i="1"/>
  <c r="Q27" i="1"/>
  <c r="G27" i="1" s="1"/>
  <c r="P27" i="1"/>
  <c r="J27" i="1"/>
  <c r="I27" i="1"/>
  <c r="Q26" i="1"/>
  <c r="G26" i="1" s="1"/>
  <c r="P26" i="1"/>
  <c r="J26" i="1"/>
  <c r="I26" i="1"/>
  <c r="Q25" i="1"/>
  <c r="Q28" i="1" s="1"/>
  <c r="P25" i="1"/>
  <c r="P28" i="1" s="1"/>
  <c r="J25" i="1"/>
  <c r="I25" i="1"/>
  <c r="I28" i="1" s="1"/>
  <c r="Q22" i="1"/>
  <c r="G22" i="1" s="1"/>
  <c r="P22" i="1"/>
  <c r="J22" i="1"/>
  <c r="I22" i="1"/>
  <c r="Q21" i="1"/>
  <c r="G21" i="1" s="1"/>
  <c r="P21" i="1"/>
  <c r="J21" i="1"/>
  <c r="I21" i="1"/>
  <c r="Q20" i="1"/>
  <c r="G20" i="1" s="1"/>
  <c r="P20" i="1"/>
  <c r="J20" i="1"/>
  <c r="I20" i="1"/>
  <c r="Q19" i="1"/>
  <c r="G19" i="1" s="1"/>
  <c r="P19" i="1"/>
  <c r="J19" i="1"/>
  <c r="I19" i="1"/>
  <c r="Q18" i="1"/>
  <c r="G18" i="1" s="1"/>
  <c r="P18" i="1"/>
  <c r="J18" i="1"/>
  <c r="I18" i="1"/>
  <c r="Q17" i="1"/>
  <c r="G17" i="1" s="1"/>
  <c r="P17" i="1"/>
  <c r="J17" i="1"/>
  <c r="I17" i="1"/>
  <c r="Q16" i="1"/>
  <c r="G16" i="1" s="1"/>
  <c r="P16" i="1"/>
  <c r="J16" i="1"/>
  <c r="I16" i="1"/>
  <c r="Q15" i="1"/>
  <c r="G15" i="1" s="1"/>
  <c r="P15" i="1"/>
  <c r="J15" i="1"/>
  <c r="I15" i="1"/>
  <c r="Q14" i="1"/>
  <c r="G14" i="1" s="1"/>
  <c r="P14" i="1"/>
  <c r="J14" i="1"/>
  <c r="I14" i="1"/>
  <c r="Q13" i="1"/>
  <c r="G13" i="1" s="1"/>
  <c r="P13" i="1"/>
  <c r="P23" i="1" s="1"/>
  <c r="P48" i="1" s="1"/>
  <c r="J13" i="1"/>
  <c r="J23" i="1" s="1"/>
  <c r="I13" i="1"/>
  <c r="I23" i="1" s="1"/>
  <c r="I48" i="1" s="1"/>
  <c r="Q9" i="1"/>
  <c r="N9" i="1"/>
  <c r="S6" i="1"/>
  <c r="P6" i="1"/>
  <c r="L6" i="1"/>
  <c r="L9" i="1" s="1"/>
  <c r="Q4" i="1"/>
  <c r="L4" i="1"/>
  <c r="F9" i="1" s="1"/>
  <c r="T2" i="1"/>
  <c r="Q2" i="1"/>
  <c r="P2" i="1"/>
  <c r="L2" i="1"/>
  <c r="I2" i="1"/>
  <c r="G2" i="1"/>
  <c r="F2" i="1"/>
  <c r="B2" i="1"/>
  <c r="Q84" i="1" l="1"/>
  <c r="J48" i="1"/>
  <c r="G23" i="1"/>
  <c r="N27" i="1"/>
  <c r="J77" i="1"/>
  <c r="Q23" i="1"/>
  <c r="Q48" i="1" s="1"/>
  <c r="G9" i="1"/>
  <c r="P9" i="1"/>
  <c r="G25" i="1"/>
  <c r="P77" i="1"/>
  <c r="P83" i="1" s="1"/>
  <c r="P120" i="1"/>
  <c r="G71" i="1"/>
  <c r="I9" i="1"/>
  <c r="G46" i="1"/>
  <c r="N44" i="1"/>
  <c r="G56" i="1"/>
  <c r="Q63" i="1"/>
  <c r="Q77" i="1" s="1"/>
  <c r="G67" i="1"/>
  <c r="Q71" i="1"/>
  <c r="G75" i="1"/>
  <c r="F81" i="1"/>
  <c r="F127" i="1"/>
  <c r="G63" i="1"/>
  <c r="F120" i="1"/>
  <c r="J9" i="1"/>
  <c r="P84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J131" i="1"/>
  <c r="J132" i="1" s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G108" i="1"/>
  <c r="G105" i="1"/>
  <c r="G104" i="1"/>
  <c r="G98" i="1"/>
  <c r="G97" i="1"/>
  <c r="G94" i="1"/>
  <c r="G93" i="1"/>
  <c r="G92" i="1"/>
  <c r="N92" i="1" s="1"/>
  <c r="G91" i="1"/>
  <c r="G88" i="1"/>
  <c r="G87" i="1"/>
  <c r="I80" i="1"/>
  <c r="I79" i="1"/>
  <c r="I81" i="1" s="1"/>
  <c r="I83" i="1" s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F26" i="1"/>
  <c r="L26" i="1"/>
  <c r="N26" i="1" s="1"/>
  <c r="F27" i="1"/>
  <c r="L27" i="1"/>
  <c r="F35" i="1"/>
  <c r="L35" i="1"/>
  <c r="N35" i="1" s="1"/>
  <c r="F36" i="1"/>
  <c r="L36" i="1"/>
  <c r="N36" i="1" s="1"/>
  <c r="F37" i="1"/>
  <c r="L37" i="1"/>
  <c r="N37" i="1" s="1"/>
  <c r="F38" i="1"/>
  <c r="L38" i="1"/>
  <c r="N38" i="1" s="1"/>
  <c r="F40" i="1"/>
  <c r="L40" i="1"/>
  <c r="N40" i="1" s="1"/>
  <c r="F42" i="1"/>
  <c r="L42" i="1"/>
  <c r="F43" i="1"/>
  <c r="L43" i="1"/>
  <c r="N43" i="1" s="1"/>
  <c r="F44" i="1"/>
  <c r="L44" i="1"/>
  <c r="F45" i="1"/>
  <c r="L45" i="1"/>
  <c r="N45" i="1" s="1"/>
  <c r="F51" i="1"/>
  <c r="L51" i="1"/>
  <c r="F52" i="1"/>
  <c r="L52" i="1"/>
  <c r="N52" i="1" s="1"/>
  <c r="F53" i="1"/>
  <c r="L53" i="1"/>
  <c r="N53" i="1" s="1"/>
  <c r="F54" i="1"/>
  <c r="L54" i="1"/>
  <c r="N54" i="1" s="1"/>
  <c r="F55" i="1"/>
  <c r="L55" i="1"/>
  <c r="N55" i="1" s="1"/>
  <c r="F58" i="1"/>
  <c r="F63" i="1" s="1"/>
  <c r="L58" i="1"/>
  <c r="N58" i="1" s="1"/>
  <c r="F59" i="1"/>
  <c r="L59" i="1"/>
  <c r="N59" i="1" s="1"/>
  <c r="F60" i="1"/>
  <c r="L60" i="1"/>
  <c r="N60" i="1" s="1"/>
  <c r="F61" i="1"/>
  <c r="L61" i="1"/>
  <c r="N61" i="1" s="1"/>
  <c r="F62" i="1"/>
  <c r="L62" i="1"/>
  <c r="N62" i="1" s="1"/>
  <c r="F65" i="1"/>
  <c r="L65" i="1"/>
  <c r="F66" i="1"/>
  <c r="L66" i="1"/>
  <c r="N66" i="1" s="1"/>
  <c r="F69" i="1"/>
  <c r="L69" i="1"/>
  <c r="F70" i="1"/>
  <c r="L70" i="1"/>
  <c r="N70" i="1" s="1"/>
  <c r="F73" i="1"/>
  <c r="L73" i="1"/>
  <c r="F74" i="1"/>
  <c r="L74" i="1"/>
  <c r="N74" i="1" s="1"/>
  <c r="G79" i="1"/>
  <c r="J80" i="1"/>
  <c r="J81" i="1" s="1"/>
  <c r="J87" i="1"/>
  <c r="F88" i="1"/>
  <c r="F91" i="1"/>
  <c r="L92" i="1"/>
  <c r="L95" i="1" s="1"/>
  <c r="L93" i="1"/>
  <c r="L94" i="1"/>
  <c r="Q120" i="1"/>
  <c r="L108" i="1"/>
  <c r="L109" i="1"/>
  <c r="L116" i="1"/>
  <c r="L118" i="1" s="1"/>
  <c r="L117" i="1"/>
  <c r="L122" i="1"/>
  <c r="L123" i="1"/>
  <c r="L124" i="1"/>
  <c r="I130" i="1"/>
  <c r="I95" i="1"/>
  <c r="I129" i="1"/>
  <c r="I132" i="1" s="1"/>
  <c r="L79" i="1"/>
  <c r="L81" i="1" s="1"/>
  <c r="F80" i="1"/>
  <c r="F87" i="1"/>
  <c r="J88" i="1"/>
  <c r="J91" i="1"/>
  <c r="J95" i="1" s="1"/>
  <c r="F92" i="1"/>
  <c r="L97" i="1"/>
  <c r="L98" i="1"/>
  <c r="L104" i="1"/>
  <c r="L106" i="1" s="1"/>
  <c r="L105" i="1"/>
  <c r="L112" i="1"/>
  <c r="L113" i="1"/>
  <c r="P141" i="1" l="1"/>
  <c r="P138" i="1" s="1"/>
  <c r="P140" i="1"/>
  <c r="P137" i="1" s="1"/>
  <c r="P133" i="1"/>
  <c r="P82" i="1"/>
  <c r="L101" i="1"/>
  <c r="N63" i="1"/>
  <c r="L120" i="1"/>
  <c r="G99" i="1"/>
  <c r="N97" i="1"/>
  <c r="G118" i="1"/>
  <c r="N116" i="1"/>
  <c r="N118" i="1" s="1"/>
  <c r="J89" i="1"/>
  <c r="J101" i="1" s="1"/>
  <c r="N98" i="1"/>
  <c r="L114" i="1"/>
  <c r="L99" i="1"/>
  <c r="F89" i="1"/>
  <c r="F101" i="1" s="1"/>
  <c r="F84" i="1" s="1"/>
  <c r="L127" i="1"/>
  <c r="L110" i="1"/>
  <c r="L75" i="1"/>
  <c r="L71" i="1"/>
  <c r="L67" i="1"/>
  <c r="L56" i="1"/>
  <c r="L46" i="1"/>
  <c r="L28" i="1"/>
  <c r="L23" i="1"/>
  <c r="L48" i="1" s="1"/>
  <c r="G89" i="1"/>
  <c r="N87" i="1"/>
  <c r="N93" i="1"/>
  <c r="G106" i="1"/>
  <c r="N104" i="1"/>
  <c r="G114" i="1"/>
  <c r="N112" i="1"/>
  <c r="N114" i="1" s="1"/>
  <c r="G127" i="1"/>
  <c r="N122" i="1"/>
  <c r="N129" i="1"/>
  <c r="N80" i="1"/>
  <c r="N73" i="1"/>
  <c r="N75" i="1" s="1"/>
  <c r="N65" i="1"/>
  <c r="N67" i="1" s="1"/>
  <c r="G77" i="1"/>
  <c r="N42" i="1"/>
  <c r="N46" i="1" s="1"/>
  <c r="Q83" i="1"/>
  <c r="F95" i="1"/>
  <c r="G81" i="1"/>
  <c r="N79" i="1"/>
  <c r="N81" i="1" s="1"/>
  <c r="F75" i="1"/>
  <c r="F71" i="1"/>
  <c r="F67" i="1"/>
  <c r="F56" i="1"/>
  <c r="F46" i="1"/>
  <c r="F28" i="1"/>
  <c r="F23" i="1"/>
  <c r="N88" i="1"/>
  <c r="N94" i="1"/>
  <c r="N105" i="1"/>
  <c r="N113" i="1"/>
  <c r="N123" i="1"/>
  <c r="I99" i="1"/>
  <c r="I101" i="1" s="1"/>
  <c r="I110" i="1"/>
  <c r="I118" i="1"/>
  <c r="J106" i="1"/>
  <c r="J114" i="1"/>
  <c r="J127" i="1"/>
  <c r="N130" i="1"/>
  <c r="N69" i="1"/>
  <c r="N71" i="1" s="1"/>
  <c r="G28" i="1"/>
  <c r="G48" i="1" s="1"/>
  <c r="G83" i="1" s="1"/>
  <c r="N25" i="1"/>
  <c r="N28" i="1" s="1"/>
  <c r="N13" i="1"/>
  <c r="N23" i="1" s="1"/>
  <c r="J83" i="1"/>
  <c r="G110" i="1"/>
  <c r="N108" i="1"/>
  <c r="F132" i="1"/>
  <c r="G132" i="1"/>
  <c r="N131" i="1"/>
  <c r="N132" i="1" s="1"/>
  <c r="L63" i="1"/>
  <c r="G95" i="1"/>
  <c r="N91" i="1"/>
  <c r="N95" i="1" s="1"/>
  <c r="N124" i="1"/>
  <c r="N109" i="1"/>
  <c r="I120" i="1"/>
  <c r="L132" i="1"/>
  <c r="N51" i="1"/>
  <c r="N56" i="1" s="1"/>
  <c r="G140" i="1" l="1"/>
  <c r="G137" i="1" s="1"/>
  <c r="I84" i="1"/>
  <c r="I141" i="1"/>
  <c r="I138" i="1" s="1"/>
  <c r="L84" i="1"/>
  <c r="J120" i="1"/>
  <c r="F77" i="1"/>
  <c r="N48" i="1"/>
  <c r="N83" i="1" s="1"/>
  <c r="F48" i="1"/>
  <c r="N89" i="1"/>
  <c r="N77" i="1"/>
  <c r="N110" i="1"/>
  <c r="N127" i="1"/>
  <c r="N106" i="1"/>
  <c r="G101" i="1"/>
  <c r="G84" i="1" s="1"/>
  <c r="G82" i="1" s="1"/>
  <c r="L77" i="1"/>
  <c r="L83" i="1" s="1"/>
  <c r="Q141" i="1"/>
  <c r="Q138" i="1" s="1"/>
  <c r="Q140" i="1"/>
  <c r="Q137" i="1" s="1"/>
  <c r="Q133" i="1"/>
  <c r="Q82" i="1"/>
  <c r="G120" i="1"/>
  <c r="N99" i="1"/>
  <c r="J141" i="1"/>
  <c r="J138" i="1" s="1"/>
  <c r="J84" i="1"/>
  <c r="J140" i="1" s="1"/>
  <c r="J137" i="1" s="1"/>
  <c r="L133" i="1" l="1"/>
  <c r="L141" i="1"/>
  <c r="L138" i="1" s="1"/>
  <c r="L140" i="1"/>
  <c r="L137" i="1" s="1"/>
  <c r="L82" i="1"/>
  <c r="N141" i="1"/>
  <c r="N138" i="1" s="1"/>
  <c r="N140" i="1"/>
  <c r="N137" i="1" s="1"/>
  <c r="J82" i="1"/>
  <c r="I140" i="1"/>
  <c r="I137" i="1" s="1"/>
  <c r="I133" i="1"/>
  <c r="I82" i="1"/>
  <c r="G141" i="1"/>
  <c r="G138" i="1" s="1"/>
  <c r="J133" i="1"/>
  <c r="N120" i="1"/>
  <c r="N101" i="1"/>
  <c r="N84" i="1" s="1"/>
  <c r="N82" i="1" s="1"/>
  <c r="G133" i="1"/>
  <c r="F83" i="1"/>
  <c r="F133" i="1" l="1"/>
  <c r="F141" i="1"/>
  <c r="F138" i="1" s="1"/>
  <c r="F82" i="1"/>
  <c r="B82" i="1" s="1"/>
  <c r="F140" i="1"/>
  <c r="F137" i="1" s="1"/>
  <c r="N133" i="1"/>
  <c r="B133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<sst xmlns="http://schemas.openxmlformats.org/spreadsheetml/2006/main" count="266" uniqueCount="238">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</sst>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/14_RIOSV_Smolian_B1_2024_03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45382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5381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7470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6848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-2622</v>
          </cell>
        </row>
        <row r="118">
          <cell r="F118">
            <v>0</v>
          </cell>
        </row>
        <row r="119">
          <cell r="E119">
            <v>0</v>
          </cell>
          <cell r="F119">
            <v>-121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-121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641127</v>
          </cell>
          <cell r="F187">
            <v>142669</v>
          </cell>
        </row>
        <row r="190">
          <cell r="E190">
            <v>69692</v>
          </cell>
          <cell r="F190">
            <v>13237</v>
          </cell>
        </row>
        <row r="196">
          <cell r="E196">
            <v>218645</v>
          </cell>
          <cell r="F196">
            <v>46060</v>
          </cell>
        </row>
        <row r="204">
          <cell r="E204">
            <v>0</v>
          </cell>
          <cell r="F204">
            <v>0</v>
          </cell>
        </row>
        <row r="205">
          <cell r="E205">
            <v>249650</v>
          </cell>
          <cell r="F205">
            <v>19332</v>
          </cell>
        </row>
        <row r="217">
          <cell r="E217">
            <v>9500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46</v>
          </cell>
        </row>
        <row r="223">
          <cell r="E223">
            <v>10000</v>
          </cell>
          <cell r="F223">
            <v>696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1135114</v>
          </cell>
          <cell r="F422">
            <v>204263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2692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-2540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45387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79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45382</v>
      </c>
      <c r="M6" s="17"/>
      <c r="N6" s="50" t="s">
        <v>11</v>
      </c>
      <c r="O6" s="3"/>
      <c r="P6" s="51">
        <f>[1]OTCHET!F9</f>
        <v>45382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45382</v>
      </c>
      <c r="H9" s="17"/>
      <c r="I9" s="79">
        <f>+L4</f>
        <v>2024</v>
      </c>
      <c r="J9" s="80">
        <f>+L6</f>
        <v>45382</v>
      </c>
      <c r="K9" s="81"/>
      <c r="L9" s="82">
        <f>+L6</f>
        <v>45382</v>
      </c>
      <c r="M9" s="81"/>
      <c r="N9" s="83">
        <f>+L6</f>
        <v>45382</v>
      </c>
      <c r="O9" s="84"/>
      <c r="P9" s="85">
        <f>+L4</f>
        <v>2024</v>
      </c>
      <c r="Q9" s="86">
        <f>[1]OTCHET!F9</f>
        <v>45382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7470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7470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7470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6848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6848</v>
      </c>
      <c r="O16" s="111"/>
      <c r="P16" s="147">
        <f>+ROUND(+[1]OTCHET!E108+[1]OTCHET!E109,0)</f>
        <v>12000</v>
      </c>
      <c r="Q16" s="148">
        <f>+ROUND(+[1]OTCHET!F108+[1]OTCHET!F109,0)</f>
        <v>6848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5381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5381</v>
      </c>
      <c r="O17" s="111"/>
      <c r="P17" s="147">
        <f>+ROUND([1]OTCHET!E77,0)</f>
        <v>8000</v>
      </c>
      <c r="Q17" s="148">
        <f>+ROUND([1]OTCHET!F77,0)</f>
        <v>5381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1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1</v>
      </c>
      <c r="O20" s="111"/>
      <c r="P20" s="147">
        <f>+ROUND(+SUM([1]OTCHET!E81:E89),0)</f>
        <v>0</v>
      </c>
      <c r="Q20" s="148">
        <f>+ROUND(+SUM([1]OTCHET!F81:F89),0)</f>
        <v>1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19700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19700</v>
      </c>
      <c r="O23" s="111"/>
      <c r="P23" s="165">
        <f>+ROUND(+SUM(P13,P14,P16,P17,P18,P19,P20,P21,P22),0)</f>
        <v>54000</v>
      </c>
      <c r="Q23" s="166">
        <f>+ROUND(+SUM(Q13,Q14,Q16,Q17,Q18,Q19,Q20,Q21,Q22),0)</f>
        <v>19700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-2743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-2743</v>
      </c>
      <c r="O35" s="111"/>
      <c r="P35" s="165">
        <f>+ROUND(+[1]OTCHET!E119+[1]OTCHET!E117,0)</f>
        <v>0</v>
      </c>
      <c r="Q35" s="166">
        <f>+ROUND(+[1]OTCHET!F119+[1]OTCHET!F117,0)</f>
        <v>-2743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-121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-121</v>
      </c>
      <c r="O38" s="111"/>
      <c r="P38" s="232">
        <f>+ROUND([1]OTCHET!E122,0)</f>
        <v>0</v>
      </c>
      <c r="Q38" s="233">
        <f>+ROUND([1]OTCHET!F122,0)</f>
        <v>-121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17579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17579</v>
      </c>
      <c r="O48" s="254"/>
      <c r="P48" s="251">
        <f>+ROUND(P23+P28+P35+P40+P46,0)</f>
        <v>54000</v>
      </c>
      <c r="Q48" s="252">
        <f>+ROUND(Q23+Q28+Q35+Q40+Q46,0)</f>
        <v>17579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239930</v>
      </c>
      <c r="G51" s="116">
        <f>+IF($P$2=0,$Q51,0)</f>
        <v>19286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19286</v>
      </c>
      <c r="O51" s="111"/>
      <c r="P51" s="115">
        <f>+ROUND([1]OTCHET!E205-SUM([1]OTCHET!E217:E219)+[1]OTCHET!E274+IF(+OR([1]OTCHET!$F$12="5500",[1]OTCHET!$F$12="5600"),0,+[1]OTCHET!E300),0)</f>
        <v>239930</v>
      </c>
      <c r="Q51" s="116">
        <f>+ROUND([1]OTCHET!F205-SUM([1]OTCHET!F217:F219)+[1]OTCHET!F274+IF(+OR([1]OTCHET!$F$12="5500",[1]OTCHET!$F$12="5600"),0,+[1]OTCHET!F300),0)</f>
        <v>19286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9720</v>
      </c>
      <c r="G52" s="133">
        <f>+IF($P$2=0,$Q52,0)</f>
        <v>46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46</v>
      </c>
      <c r="O52" s="111"/>
      <c r="P52" s="132">
        <f>+ROUND(+SUM([1]OTCHET!E217:E219),0)</f>
        <v>9720</v>
      </c>
      <c r="Q52" s="133">
        <f>+ROUND(+SUM([1]OTCHET!F217:F219),0)</f>
        <v>46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10000</v>
      </c>
      <c r="G53" s="133">
        <f>+IF($P$2=0,$Q53,0)</f>
        <v>696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696</v>
      </c>
      <c r="O53" s="111"/>
      <c r="P53" s="132">
        <f>+ROUND([1]OTCHET!E223,0)</f>
        <v>10000</v>
      </c>
      <c r="Q53" s="133">
        <f>+ROUND([1]OTCHET!F223,0)</f>
        <v>696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710819</v>
      </c>
      <c r="G54" s="133">
        <f>+IF($P$2=0,$Q54,0)</f>
        <v>155906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155906</v>
      </c>
      <c r="O54" s="111"/>
      <c r="P54" s="132">
        <f>+ROUND([1]OTCHET!E187+[1]OTCHET!E190,0)</f>
        <v>710819</v>
      </c>
      <c r="Q54" s="133">
        <f>+ROUND([1]OTCHET!F187+[1]OTCHET!F190,0)</f>
        <v>155906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218645</v>
      </c>
      <c r="G55" s="133">
        <f>+IF($P$2=0,$Q55,0)</f>
        <v>46060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46060</v>
      </c>
      <c r="O55" s="111"/>
      <c r="P55" s="132">
        <f>+ROUND([1]OTCHET!E196+[1]OTCHET!E204,0)</f>
        <v>218645</v>
      </c>
      <c r="Q55" s="133">
        <f>+ROUND([1]OTCHET!F196+[1]OTCHET!F204,0)</f>
        <v>46060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1189114</v>
      </c>
      <c r="G56" s="263">
        <f>+ROUND(+SUM(G51:G55),0)</f>
        <v>221994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221994</v>
      </c>
      <c r="O56" s="111"/>
      <c r="P56" s="262">
        <f>+ROUND(+SUM(P51:P55),0)</f>
        <v>1189114</v>
      </c>
      <c r="Q56" s="263">
        <f>+ROUND(+SUM(Q51:Q55),0)</f>
        <v>221994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1189114</v>
      </c>
      <c r="G77" s="286">
        <f>+ROUND(G56+G63+G67+G71+G75,0)</f>
        <v>221994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221994</v>
      </c>
      <c r="O77" s="111"/>
      <c r="P77" s="285">
        <f>+ROUND(P56+P63+P67+P71+P75,0)</f>
        <v>1189114</v>
      </c>
      <c r="Q77" s="286">
        <f>+ROUND(Q56+Q63+Q67+Q71+Q75,0)</f>
        <v>221994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1135114</v>
      </c>
      <c r="G79" s="122">
        <f>+IF($P$2=0,$Q79,0)</f>
        <v>204263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204263</v>
      </c>
      <c r="O79" s="111"/>
      <c r="P79" s="121">
        <f>+ROUND([1]OTCHET!E422,0)</f>
        <v>1135114</v>
      </c>
      <c r="Q79" s="122">
        <f>+ROUND([1]OTCHET!F422,0)</f>
        <v>204263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1135114</v>
      </c>
      <c r="G81" s="299">
        <f>+ROUND(G79+G80,0)</f>
        <v>204263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204263</v>
      </c>
      <c r="O81" s="111"/>
      <c r="P81" s="298">
        <f>+ROUND(P79+P80,0)</f>
        <v>1135114</v>
      </c>
      <c r="Q81" s="299">
        <f>+ROUND(Q79+Q80,0)</f>
        <v>204263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-152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-152</v>
      </c>
      <c r="O83" s="320"/>
      <c r="P83" s="317">
        <f>+ROUND(P48,0)-ROUND(P77,0)+ROUND(P81,0)</f>
        <v>0</v>
      </c>
      <c r="Q83" s="318">
        <f>+ROUND(Q48,0)-ROUND(Q77,0)+ROUND(Q81,0)</f>
        <v>-152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152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152</v>
      </c>
      <c r="O84" s="320"/>
      <c r="P84" s="325">
        <f>+ROUND(P101,0)+ROUND(P120,0)+ROUND(P127,0)-ROUND(P132,0)</f>
        <v>0</v>
      </c>
      <c r="Q84" s="326">
        <f>+ROUND(Q101,0)+ROUND(Q120,0)+ROUND(Q127,0)-ROUND(Q132,0)</f>
        <v>152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2692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2692</v>
      </c>
      <c r="O123" s="111"/>
      <c r="P123" s="132">
        <f>+ROUND([1]OTCHET!E527,0)</f>
        <v>0</v>
      </c>
      <c r="Q123" s="133">
        <f>+ROUND([1]OTCHET!F527,0)</f>
        <v>2692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2692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2692</v>
      </c>
      <c r="O127" s="111"/>
      <c r="P127" s="298">
        <f>+ROUND(+P122+P123+P124+P126,0)</f>
        <v>0</v>
      </c>
      <c r="Q127" s="299">
        <f>+ROUND(+Q122+Q123+Q124+Q126,0)</f>
        <v>2692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2540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2540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2540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2540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2540</v>
      </c>
      <c r="O132" s="111"/>
      <c r="P132" s="373">
        <f>+ROUND(+P131-P129-P130,0)</f>
        <v>0</v>
      </c>
      <c r="Q132" s="374">
        <f>+ROUND(+Q131-Q129-Q130,0)</f>
        <v>2540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45387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2024-06-25T06:49:34Z</dcterms:created>
  <dcterms:modified xsi:type="dcterms:W3CDTF">2024-06-25T06:50:11Z</dcterms:modified>
</cp:coreProperties>
</file>